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D:\San Paolo in Bianco\amministrazione\2020 &amp; 2021\"/>
    </mc:Choice>
  </mc:AlternateContent>
  <xr:revisionPtr revIDLastSave="0" documentId="13_ncr:1_{E4EC29C4-566C-4630-834E-1ABFCA15B5E8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costi" sheetId="1" r:id="rId1"/>
    <sheet name="ricavi" sheetId="2" r:id="rId2"/>
    <sheet name="Totali" sheetId="3" r:id="rId3"/>
  </sheets>
  <definedNames>
    <definedName name="_xlnm._FilterDatabase" localSheetId="0" hidden="1">costi!$A$1:$D$64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" i="3" l="1"/>
  <c r="B3" i="2" l="1"/>
  <c r="B2" i="2"/>
  <c r="B1" i="2"/>
  <c r="B4" i="2" s="1"/>
  <c r="B13" i="3"/>
  <c r="B15" i="3" s="1"/>
  <c r="E3" i="3"/>
  <c r="E2" i="3"/>
  <c r="E1" i="3"/>
  <c r="E4" i="3" s="1"/>
  <c r="E5" i="3" s="1"/>
  <c r="B61" i="1"/>
  <c r="B56" i="1"/>
  <c r="B59" i="1"/>
  <c r="B60" i="1"/>
  <c r="B63" i="1"/>
  <c r="B62" i="1"/>
  <c r="B58" i="1"/>
  <c r="B57" i="1"/>
  <c r="B55" i="1"/>
  <c r="B53" i="1"/>
  <c r="B52" i="1"/>
  <c r="B21" i="1"/>
  <c r="B20" i="1"/>
</calcChain>
</file>

<file path=xl/sharedStrings.xml><?xml version="1.0" encoding="utf-8"?>
<sst xmlns="http://schemas.openxmlformats.org/spreadsheetml/2006/main" count="136" uniqueCount="56">
  <si>
    <t>gennaio</t>
  </si>
  <si>
    <t>marzo</t>
  </si>
  <si>
    <t>psicologa bergamo in blu</t>
  </si>
  <si>
    <t>marketing</t>
  </si>
  <si>
    <t>fotocopie</t>
  </si>
  <si>
    <t>aprile</t>
  </si>
  <si>
    <t>maggio</t>
  </si>
  <si>
    <t>educatore da accordo per bergamoaiuta</t>
  </si>
  <si>
    <t>educatore da famiglia per bergamoaiuta</t>
  </si>
  <si>
    <t>cosplay e letture - materiale</t>
  </si>
  <si>
    <t>giugno</t>
  </si>
  <si>
    <t>aperitivo team building</t>
  </si>
  <si>
    <t>aperitivo team building (libraccio)</t>
  </si>
  <si>
    <t>aperitivo team building (tigota)</t>
  </si>
  <si>
    <t>cosplay e letture - regia</t>
  </si>
  <si>
    <t>luglio</t>
  </si>
  <si>
    <t>contributo liberale per utilizzo sala</t>
  </si>
  <si>
    <t>agosto</t>
  </si>
  <si>
    <t>ottobre</t>
  </si>
  <si>
    <t>non mi sono rimborsata</t>
  </si>
  <si>
    <t>valori bollati</t>
  </si>
  <si>
    <t>assicurazione</t>
  </si>
  <si>
    <t>novembre</t>
  </si>
  <si>
    <t>erogazioni coop lombardia</t>
  </si>
  <si>
    <t>dicembre</t>
  </si>
  <si>
    <t>scontrini:</t>
  </si>
  <si>
    <t>Anna Finazzi (mese di giugno trasferta)</t>
  </si>
  <si>
    <t>Luca Zordan</t>
  </si>
  <si>
    <t>Francesco Finazzi</t>
  </si>
  <si>
    <t>Jacopo Gualtieri</t>
  </si>
  <si>
    <t>Benedetta Albani</t>
  </si>
  <si>
    <t>Irene Bergonzi</t>
  </si>
  <si>
    <t>Giorgio Mari</t>
  </si>
  <si>
    <t>Souha Sirate</t>
  </si>
  <si>
    <t>Sasha Addato</t>
  </si>
  <si>
    <t>Beatrice Sanfilippo</t>
  </si>
  <si>
    <t>Pietro Finazzi</t>
  </si>
  <si>
    <t>AnnalisaTahereh Gerosa</t>
  </si>
  <si>
    <t>erogazioni volontari</t>
  </si>
  <si>
    <t>ergogazioni volontari (cosplay e bergamoaiuta):</t>
  </si>
  <si>
    <t>Totali costi:</t>
  </si>
  <si>
    <t>erogazioni da Parrocchia</t>
  </si>
  <si>
    <t>contributi da ricevute</t>
  </si>
  <si>
    <t>erogazioni su conto corrente</t>
  </si>
  <si>
    <t>Totali entrate:</t>
  </si>
  <si>
    <t>avanzo per anno 2022</t>
  </si>
  <si>
    <t>imposte mensili</t>
  </si>
  <si>
    <t>rimborso spese presidente silvia galimberti (anno 2019)</t>
  </si>
  <si>
    <t>educatore da accordo per bergamoaiuta*</t>
  </si>
  <si>
    <t>educatore da famiglia per bergamoaiuta**</t>
  </si>
  <si>
    <t>* educatori per 3 volontari + psicologa che coordina equipe educativa (76% del costo)</t>
  </si>
  <si>
    <t>* educatori per 1 volontaria</t>
  </si>
  <si>
    <t>Nel 2022 già entrati due nuovi educatori per altri due utenti con coop serena. 
Ma se sarà necessario per tirocini o crediti formativi di minorenni si prevederanno nuovi inserimenti
o aumento ore educative</t>
  </si>
  <si>
    <t>Comune di Bergamo</t>
  </si>
  <si>
    <t>Per anno 2022 contributi riconosciuti:</t>
  </si>
  <si>
    <t>rimborso spese presidente con pezze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</si>
</sst>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4"/>
  <sheetViews>
    <sheetView workbookViewId="0">
      <selection activeCell="D11" sqref="D11"/>
    </sheetView>
  </sheetViews>
  <sheetFormatPr defaultRowHeight="14.5" x14ac:dyDescent="0.35"/>
  <cols>
    <col min="1" max="1" width="43.54296875" bestFit="1" customWidth="1"/>
  </cols>
  <sheetData>
    <row r="1" spans="1:4" x14ac:dyDescent="0.35">
      <c r="A1" t="s">
        <v>9</v>
      </c>
      <c r="B1">
        <v>18.59</v>
      </c>
      <c r="C1" t="s">
        <v>0</v>
      </c>
      <c r="D1" t="s">
        <v>19</v>
      </c>
    </row>
    <row r="2" spans="1:4" x14ac:dyDescent="0.35">
      <c r="A2" t="s">
        <v>9</v>
      </c>
      <c r="B2">
        <v>16.8</v>
      </c>
      <c r="C2" t="s">
        <v>1</v>
      </c>
      <c r="D2" t="s">
        <v>19</v>
      </c>
    </row>
    <row r="3" spans="1:4" x14ac:dyDescent="0.35">
      <c r="A3" t="s">
        <v>8</v>
      </c>
      <c r="B3">
        <v>234</v>
      </c>
      <c r="C3" t="s">
        <v>1</v>
      </c>
    </row>
    <row r="4" spans="1:4" x14ac:dyDescent="0.35">
      <c r="A4" t="s">
        <v>2</v>
      </c>
      <c r="B4">
        <v>102</v>
      </c>
      <c r="C4" t="s">
        <v>1</v>
      </c>
    </row>
    <row r="5" spans="1:4" x14ac:dyDescent="0.35">
      <c r="A5" t="s">
        <v>2</v>
      </c>
      <c r="B5">
        <v>104</v>
      </c>
      <c r="C5" t="s">
        <v>1</v>
      </c>
    </row>
    <row r="6" spans="1:4" x14ac:dyDescent="0.35">
      <c r="A6" t="s">
        <v>3</v>
      </c>
      <c r="B6">
        <v>8.41</v>
      </c>
      <c r="C6" t="s">
        <v>1</v>
      </c>
    </row>
    <row r="7" spans="1:4" x14ac:dyDescent="0.35">
      <c r="A7" t="s">
        <v>4</v>
      </c>
      <c r="B7">
        <v>24</v>
      </c>
      <c r="C7" t="s">
        <v>1</v>
      </c>
    </row>
    <row r="8" spans="1:4" x14ac:dyDescent="0.35">
      <c r="A8" t="s">
        <v>7</v>
      </c>
      <c r="B8">
        <v>119.7</v>
      </c>
      <c r="C8" t="s">
        <v>1</v>
      </c>
    </row>
    <row r="9" spans="1:4" x14ac:dyDescent="0.35">
      <c r="A9" t="s">
        <v>3</v>
      </c>
      <c r="B9">
        <v>33.5</v>
      </c>
      <c r="C9" t="s">
        <v>1</v>
      </c>
    </row>
    <row r="10" spans="1:4" x14ac:dyDescent="0.35">
      <c r="A10" t="s">
        <v>3</v>
      </c>
      <c r="B10">
        <v>30</v>
      </c>
      <c r="C10" t="s">
        <v>1</v>
      </c>
    </row>
    <row r="11" spans="1:4" x14ac:dyDescent="0.35">
      <c r="A11" t="s">
        <v>3</v>
      </c>
      <c r="B11">
        <v>30</v>
      </c>
      <c r="C11" t="s">
        <v>5</v>
      </c>
    </row>
    <row r="12" spans="1:4" x14ac:dyDescent="0.35">
      <c r="A12" t="s">
        <v>9</v>
      </c>
      <c r="B12">
        <v>16.149999999999999</v>
      </c>
      <c r="C12" t="s">
        <v>5</v>
      </c>
      <c r="D12" t="s">
        <v>19</v>
      </c>
    </row>
    <row r="13" spans="1:4" x14ac:dyDescent="0.35">
      <c r="A13" t="s">
        <v>8</v>
      </c>
      <c r="B13">
        <v>338</v>
      </c>
      <c r="C13" t="s">
        <v>6</v>
      </c>
    </row>
    <row r="14" spans="1:4" x14ac:dyDescent="0.35">
      <c r="A14" t="s">
        <v>7</v>
      </c>
      <c r="B14">
        <v>558.6</v>
      </c>
      <c r="C14" t="s">
        <v>6</v>
      </c>
    </row>
    <row r="15" spans="1:4" x14ac:dyDescent="0.35">
      <c r="A15" t="s">
        <v>3</v>
      </c>
      <c r="B15">
        <v>200</v>
      </c>
      <c r="C15" t="s">
        <v>6</v>
      </c>
    </row>
    <row r="16" spans="1:4" x14ac:dyDescent="0.35">
      <c r="A16" t="s">
        <v>9</v>
      </c>
      <c r="B16">
        <v>11.99</v>
      </c>
      <c r="C16" t="s">
        <v>10</v>
      </c>
      <c r="D16" t="s">
        <v>19</v>
      </c>
    </row>
    <row r="17" spans="1:3" x14ac:dyDescent="0.35">
      <c r="A17" t="s">
        <v>3</v>
      </c>
      <c r="B17">
        <v>36.9</v>
      </c>
      <c r="C17" t="s">
        <v>10</v>
      </c>
    </row>
    <row r="18" spans="1:3" x14ac:dyDescent="0.35">
      <c r="A18" t="s">
        <v>3</v>
      </c>
      <c r="B18">
        <v>52.6</v>
      </c>
      <c r="C18" t="s">
        <v>10</v>
      </c>
    </row>
    <row r="19" spans="1:3" x14ac:dyDescent="0.35">
      <c r="A19" t="s">
        <v>11</v>
      </c>
      <c r="B19">
        <v>80</v>
      </c>
      <c r="C19" t="s">
        <v>10</v>
      </c>
    </row>
    <row r="20" spans="1:3" x14ac:dyDescent="0.35">
      <c r="A20" t="s">
        <v>12</v>
      </c>
      <c r="B20">
        <f>30*4</f>
        <v>120</v>
      </c>
      <c r="C20" t="s">
        <v>10</v>
      </c>
    </row>
    <row r="21" spans="1:3" x14ac:dyDescent="0.35">
      <c r="A21" t="s">
        <v>13</v>
      </c>
      <c r="B21">
        <f>25*2</f>
        <v>50</v>
      </c>
      <c r="C21" t="s">
        <v>10</v>
      </c>
    </row>
    <row r="22" spans="1:3" x14ac:dyDescent="0.35">
      <c r="A22" t="s">
        <v>14</v>
      </c>
      <c r="B22">
        <v>469.98</v>
      </c>
      <c r="C22" t="s">
        <v>10</v>
      </c>
    </row>
    <row r="23" spans="1:3" x14ac:dyDescent="0.35">
      <c r="A23" t="s">
        <v>7</v>
      </c>
      <c r="B23">
        <v>593.51</v>
      </c>
      <c r="C23" t="s">
        <v>10</v>
      </c>
    </row>
    <row r="24" spans="1:3" x14ac:dyDescent="0.35">
      <c r="A24" t="s">
        <v>7</v>
      </c>
      <c r="B24">
        <v>359.1</v>
      </c>
      <c r="C24" t="s">
        <v>10</v>
      </c>
    </row>
    <row r="25" spans="1:3" x14ac:dyDescent="0.35">
      <c r="A25" t="s">
        <v>11</v>
      </c>
      <c r="B25">
        <v>70</v>
      </c>
      <c r="C25" t="s">
        <v>15</v>
      </c>
    </row>
    <row r="26" spans="1:3" x14ac:dyDescent="0.35">
      <c r="A26" t="s">
        <v>8</v>
      </c>
      <c r="B26">
        <v>286</v>
      </c>
      <c r="C26" t="s">
        <v>15</v>
      </c>
    </row>
    <row r="27" spans="1:3" x14ac:dyDescent="0.35">
      <c r="A27" t="s">
        <v>3</v>
      </c>
      <c r="B27">
        <v>88</v>
      </c>
      <c r="C27" t="s">
        <v>15</v>
      </c>
    </row>
    <row r="28" spans="1:3" x14ac:dyDescent="0.35">
      <c r="A28" t="s">
        <v>16</v>
      </c>
      <c r="B28">
        <v>500</v>
      </c>
      <c r="C28" t="s">
        <v>15</v>
      </c>
    </row>
    <row r="29" spans="1:3" x14ac:dyDescent="0.35">
      <c r="A29" t="s">
        <v>7</v>
      </c>
      <c r="B29">
        <v>211.07</v>
      </c>
      <c r="C29" t="s">
        <v>17</v>
      </c>
    </row>
    <row r="30" spans="1:3" x14ac:dyDescent="0.35">
      <c r="A30" t="s">
        <v>8</v>
      </c>
      <c r="B30">
        <v>104</v>
      </c>
      <c r="C30" t="s">
        <v>18</v>
      </c>
    </row>
    <row r="31" spans="1:3" x14ac:dyDescent="0.35">
      <c r="A31" t="s">
        <v>7</v>
      </c>
      <c r="B31">
        <v>688.28</v>
      </c>
      <c r="C31" t="s">
        <v>18</v>
      </c>
    </row>
    <row r="32" spans="1:3" x14ac:dyDescent="0.35">
      <c r="A32" t="s">
        <v>20</v>
      </c>
      <c r="B32">
        <v>16</v>
      </c>
      <c r="C32" t="s">
        <v>22</v>
      </c>
    </row>
    <row r="33" spans="1:3" x14ac:dyDescent="0.35">
      <c r="A33" t="s">
        <v>21</v>
      </c>
      <c r="B33">
        <v>295</v>
      </c>
      <c r="C33" t="s">
        <v>22</v>
      </c>
    </row>
    <row r="34" spans="1:3" x14ac:dyDescent="0.35">
      <c r="A34" t="s">
        <v>3</v>
      </c>
      <c r="B34">
        <v>67.5</v>
      </c>
      <c r="C34" t="s">
        <v>22</v>
      </c>
    </row>
    <row r="35" spans="1:3" x14ac:dyDescent="0.35">
      <c r="A35" t="s">
        <v>3</v>
      </c>
      <c r="B35">
        <v>200</v>
      </c>
      <c r="C35" t="s">
        <v>22</v>
      </c>
    </row>
    <row r="36" spans="1:3" x14ac:dyDescent="0.35">
      <c r="A36" t="s">
        <v>3</v>
      </c>
      <c r="B36">
        <v>445</v>
      </c>
      <c r="C36" t="s">
        <v>24</v>
      </c>
    </row>
    <row r="37" spans="1:3" x14ac:dyDescent="0.35">
      <c r="A37" t="s">
        <v>23</v>
      </c>
      <c r="B37">
        <v>0</v>
      </c>
      <c r="C37" t="s">
        <v>24</v>
      </c>
    </row>
    <row r="38" spans="1:3" x14ac:dyDescent="0.35">
      <c r="A38" t="s">
        <v>11</v>
      </c>
      <c r="B38">
        <v>223.9</v>
      </c>
      <c r="C38" t="s">
        <v>24</v>
      </c>
    </row>
    <row r="39" spans="1:3" x14ac:dyDescent="0.35">
      <c r="A39" t="s">
        <v>7</v>
      </c>
      <c r="B39">
        <v>543.64</v>
      </c>
      <c r="C39" t="s">
        <v>24</v>
      </c>
    </row>
    <row r="40" spans="1:3" x14ac:dyDescent="0.35">
      <c r="A40" t="s">
        <v>25</v>
      </c>
    </row>
    <row r="41" spans="1:3" x14ac:dyDescent="0.35">
      <c r="A41" t="s">
        <v>11</v>
      </c>
      <c r="B41">
        <v>81.5</v>
      </c>
    </row>
    <row r="42" spans="1:3" x14ac:dyDescent="0.35">
      <c r="A42" t="s">
        <v>11</v>
      </c>
      <c r="B42">
        <v>75</v>
      </c>
    </row>
    <row r="43" spans="1:3" x14ac:dyDescent="0.35">
      <c r="A43" t="s">
        <v>11</v>
      </c>
      <c r="B43">
        <v>75</v>
      </c>
    </row>
    <row r="44" spans="1:3" x14ac:dyDescent="0.35">
      <c r="A44" t="s">
        <v>11</v>
      </c>
      <c r="B44">
        <v>19</v>
      </c>
    </row>
    <row r="45" spans="1:3" x14ac:dyDescent="0.35">
      <c r="A45" t="s">
        <v>11</v>
      </c>
      <c r="B45">
        <v>100</v>
      </c>
    </row>
    <row r="46" spans="1:3" x14ac:dyDescent="0.35">
      <c r="A46" t="s">
        <v>3</v>
      </c>
      <c r="B46">
        <v>15</v>
      </c>
    </row>
    <row r="47" spans="1:3" x14ac:dyDescent="0.35">
      <c r="A47" t="s">
        <v>3</v>
      </c>
      <c r="B47">
        <v>85</v>
      </c>
    </row>
    <row r="48" spans="1:3" x14ac:dyDescent="0.35">
      <c r="A48" t="s">
        <v>3</v>
      </c>
      <c r="B48">
        <v>20</v>
      </c>
    </row>
    <row r="49" spans="1:2" x14ac:dyDescent="0.35">
      <c r="A49" t="s">
        <v>3</v>
      </c>
      <c r="B49">
        <v>2</v>
      </c>
    </row>
    <row r="50" spans="1:2" x14ac:dyDescent="0.35">
      <c r="A50" t="s">
        <v>3</v>
      </c>
      <c r="B50">
        <v>4.0999999999999996</v>
      </c>
    </row>
    <row r="51" spans="1:2" x14ac:dyDescent="0.35">
      <c r="A51" t="s">
        <v>39</v>
      </c>
      <c r="B51">
        <v>2242</v>
      </c>
    </row>
    <row r="52" spans="1:2" x14ac:dyDescent="0.35">
      <c r="A52" t="s">
        <v>26</v>
      </c>
      <c r="B52">
        <f>30+100+60+20+60+50.8+50+109.2</f>
        <v>480</v>
      </c>
    </row>
    <row r="53" spans="1:2" x14ac:dyDescent="0.35">
      <c r="A53" t="s">
        <v>37</v>
      </c>
      <c r="B53">
        <f>150</f>
        <v>150</v>
      </c>
    </row>
    <row r="54" spans="1:2" x14ac:dyDescent="0.35">
      <c r="A54" t="s">
        <v>27</v>
      </c>
      <c r="B54">
        <v>100</v>
      </c>
    </row>
    <row r="55" spans="1:2" x14ac:dyDescent="0.35">
      <c r="A55" t="s">
        <v>28</v>
      </c>
      <c r="B55">
        <f>20+20+45+25+25+25+15+10</f>
        <v>185</v>
      </c>
    </row>
    <row r="56" spans="1:2" x14ac:dyDescent="0.35">
      <c r="A56" t="s">
        <v>29</v>
      </c>
      <c r="B56">
        <f>20+20+20+45+25+25+25+25+60+40+50</f>
        <v>355</v>
      </c>
    </row>
    <row r="57" spans="1:2" x14ac:dyDescent="0.35">
      <c r="A57" t="s">
        <v>30</v>
      </c>
      <c r="B57">
        <f>30+20+20</f>
        <v>70</v>
      </c>
    </row>
    <row r="58" spans="1:2" x14ac:dyDescent="0.35">
      <c r="A58" t="s">
        <v>31</v>
      </c>
      <c r="B58">
        <f>20+20+15</f>
        <v>55</v>
      </c>
    </row>
    <row r="59" spans="1:2" x14ac:dyDescent="0.35">
      <c r="A59" t="s">
        <v>32</v>
      </c>
      <c r="B59">
        <f>20+20</f>
        <v>40</v>
      </c>
    </row>
    <row r="60" spans="1:2" x14ac:dyDescent="0.35">
      <c r="A60" t="s">
        <v>33</v>
      </c>
      <c r="B60">
        <f>40+62.5</f>
        <v>102.5</v>
      </c>
    </row>
    <row r="61" spans="1:2" x14ac:dyDescent="0.35">
      <c r="A61" t="s">
        <v>34</v>
      </c>
      <c r="B61">
        <f>25+25+25+50+42+42.5</f>
        <v>209.5</v>
      </c>
    </row>
    <row r="62" spans="1:2" x14ac:dyDescent="0.35">
      <c r="A62" t="s">
        <v>35</v>
      </c>
      <c r="B62">
        <f>20+20+20+45+25+25+20+10</f>
        <v>185</v>
      </c>
    </row>
    <row r="63" spans="1:2" x14ac:dyDescent="0.35">
      <c r="A63" t="s">
        <v>36</v>
      </c>
      <c r="B63">
        <f>20+20+20+45+50+35+25+35+25+35</f>
        <v>310</v>
      </c>
    </row>
    <row r="64" spans="1:2" x14ac:dyDescent="0.35">
      <c r="A64" t="s">
        <v>47</v>
      </c>
      <c r="B64">
        <v>500</v>
      </c>
    </row>
  </sheetData>
  <autoFilter ref="A1:D64" xr:uid="{00000000-0009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A8" sqref="A8"/>
    </sheetView>
  </sheetViews>
  <sheetFormatPr defaultRowHeight="14.5" x14ac:dyDescent="0.35"/>
  <cols>
    <col min="1" max="1" width="26.7265625" bestFit="1" customWidth="1"/>
    <col min="2" max="2" width="10.54296875" bestFit="1" customWidth="1"/>
  </cols>
  <sheetData>
    <row r="1" spans="1:2" x14ac:dyDescent="0.35">
      <c r="A1" t="s">
        <v>41</v>
      </c>
      <c r="B1" s="1">
        <f>275+170+197+150+75+150+100+125+50</f>
        <v>1292</v>
      </c>
    </row>
    <row r="2" spans="1:2" x14ac:dyDescent="0.35">
      <c r="A2" t="s">
        <v>42</v>
      </c>
      <c r="B2" s="1">
        <f>50+30+50+200+200+15+20+30+30+50+50+30+30</f>
        <v>785</v>
      </c>
    </row>
    <row r="3" spans="1:2" x14ac:dyDescent="0.35">
      <c r="A3" t="s">
        <v>43</v>
      </c>
      <c r="B3" s="1">
        <f>60+65+100+2763.45+2248.9+100+123.75+50+50+55+4000+3056+1785.42+20+200+3500+250</f>
        <v>18427.52</v>
      </c>
    </row>
    <row r="4" spans="1:2" x14ac:dyDescent="0.35">
      <c r="A4" s="2" t="s">
        <v>44</v>
      </c>
      <c r="B4" s="1">
        <f>SUM(B1:B3)</f>
        <v>20504.52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2"/>
  <sheetViews>
    <sheetView tabSelected="1" workbookViewId="0">
      <selection activeCell="C10" sqref="C10"/>
    </sheetView>
  </sheetViews>
  <sheetFormatPr defaultColWidth="39.453125" defaultRowHeight="14.5" x14ac:dyDescent="0.35"/>
  <cols>
    <col min="1" max="1" width="39.26953125" bestFit="1" customWidth="1"/>
    <col min="2" max="2" width="10.54296875" bestFit="1" customWidth="1"/>
    <col min="4" max="4" width="26.7265625" bestFit="1" customWidth="1"/>
    <col min="5" max="5" width="10.54296875" bestFit="1" customWidth="1"/>
  </cols>
  <sheetData>
    <row r="1" spans="1:5" x14ac:dyDescent="0.35">
      <c r="A1" t="s">
        <v>9</v>
      </c>
      <c r="B1" s="1">
        <v>63.53</v>
      </c>
      <c r="D1" t="s">
        <v>41</v>
      </c>
      <c r="E1" s="1">
        <f>275+170+197+150+75+150+100+125+50</f>
        <v>1292</v>
      </c>
    </row>
    <row r="2" spans="1:5" x14ac:dyDescent="0.35">
      <c r="A2" t="s">
        <v>14</v>
      </c>
      <c r="B2" s="1">
        <v>469.98</v>
      </c>
      <c r="D2" t="s">
        <v>42</v>
      </c>
      <c r="E2" s="1">
        <f>50+30+50+200+200+15+20+30+30+50+50+30+30</f>
        <v>785</v>
      </c>
    </row>
    <row r="3" spans="1:5" x14ac:dyDescent="0.35">
      <c r="A3" t="s">
        <v>48</v>
      </c>
      <c r="B3" s="1">
        <v>3073.9</v>
      </c>
      <c r="D3" t="s">
        <v>43</v>
      </c>
      <c r="E3" s="1">
        <f>60+65+100+2763.45+2248.9+100+123.75+50+50+55+4000+3056+1785.42+20+200+3500+250</f>
        <v>18427.52</v>
      </c>
    </row>
    <row r="4" spans="1:5" x14ac:dyDescent="0.35">
      <c r="A4" t="s">
        <v>49</v>
      </c>
      <c r="B4" s="1">
        <v>962</v>
      </c>
      <c r="D4" s="2" t="s">
        <v>44</v>
      </c>
      <c r="E4" s="1">
        <f>SUM(E1:E3)</f>
        <v>20504.52</v>
      </c>
    </row>
    <row r="5" spans="1:5" x14ac:dyDescent="0.35">
      <c r="A5" t="s">
        <v>11</v>
      </c>
      <c r="B5" s="1">
        <v>894.4</v>
      </c>
      <c r="D5" t="s">
        <v>45</v>
      </c>
      <c r="E5" s="1">
        <f>E4-B15</f>
        <v>8925.6400000000012</v>
      </c>
    </row>
    <row r="6" spans="1:5" x14ac:dyDescent="0.35">
      <c r="A6" t="s">
        <v>21</v>
      </c>
      <c r="B6" s="1">
        <v>295</v>
      </c>
    </row>
    <row r="7" spans="1:5" x14ac:dyDescent="0.35">
      <c r="A7" t="s">
        <v>16</v>
      </c>
      <c r="B7" s="1">
        <v>500</v>
      </c>
    </row>
    <row r="8" spans="1:5" x14ac:dyDescent="0.35">
      <c r="A8" t="s">
        <v>4</v>
      </c>
      <c r="B8" s="1">
        <v>24</v>
      </c>
    </row>
    <row r="9" spans="1:5" x14ac:dyDescent="0.35">
      <c r="A9" t="s">
        <v>3</v>
      </c>
      <c r="B9" s="1">
        <v>1318.01</v>
      </c>
    </row>
    <row r="10" spans="1:5" x14ac:dyDescent="0.35">
      <c r="A10" t="s">
        <v>2</v>
      </c>
      <c r="B10" s="1">
        <v>206</v>
      </c>
    </row>
    <row r="11" spans="1:5" x14ac:dyDescent="0.35">
      <c r="A11" t="s">
        <v>20</v>
      </c>
      <c r="B11" s="1">
        <v>16</v>
      </c>
    </row>
    <row r="12" spans="1:5" x14ac:dyDescent="0.35">
      <c r="A12" t="s">
        <v>38</v>
      </c>
      <c r="B12" s="1">
        <v>2242</v>
      </c>
    </row>
    <row r="13" spans="1:5" x14ac:dyDescent="0.35">
      <c r="A13" t="s">
        <v>46</v>
      </c>
      <c r="B13">
        <f>1.5+0.5+1+0.5+1+1.5+25+1.5+0.5+1+1+1.5+0.5+1+1+1.5+0.5+1+0.5+1.5+1+1.5+1.5+1+1.5+0.5+0.5+1+0.5+1.5+1</f>
        <v>55.5</v>
      </c>
    </row>
    <row r="14" spans="1:5" x14ac:dyDescent="0.35">
      <c r="A14" t="s">
        <v>55</v>
      </c>
      <c r="B14" s="1">
        <f>120.78+120.78+1217</f>
        <v>1458.56</v>
      </c>
    </row>
    <row r="15" spans="1:5" x14ac:dyDescent="0.35">
      <c r="A15" s="2" t="s">
        <v>40</v>
      </c>
      <c r="B15" s="1">
        <f>SUM(B1:B14)</f>
        <v>11578.88</v>
      </c>
    </row>
    <row r="17" spans="1:5" x14ac:dyDescent="0.35">
      <c r="A17" s="4" t="s">
        <v>50</v>
      </c>
      <c r="B17" s="4"/>
      <c r="C17" s="4"/>
      <c r="D17" s="4"/>
      <c r="E17" s="4"/>
    </row>
    <row r="18" spans="1:5" x14ac:dyDescent="0.35">
      <c r="A18" s="4" t="s">
        <v>51</v>
      </c>
      <c r="B18" s="4"/>
      <c r="C18" s="4"/>
      <c r="D18" s="4"/>
      <c r="E18" s="4"/>
    </row>
    <row r="20" spans="1:5" ht="72" customHeight="1" x14ac:dyDescent="0.35">
      <c r="A20" s="5" t="s">
        <v>52</v>
      </c>
      <c r="B20" s="6"/>
      <c r="C20" s="6"/>
      <c r="D20" s="6"/>
      <c r="E20" s="6"/>
    </row>
    <row r="21" spans="1:5" ht="36.75" customHeight="1" x14ac:dyDescent="0.35">
      <c r="A21" t="s">
        <v>54</v>
      </c>
    </row>
    <row r="22" spans="1:5" x14ac:dyDescent="0.35">
      <c r="A22" s="3" t="s">
        <v>53</v>
      </c>
      <c r="B22" s="1">
        <v>4750</v>
      </c>
    </row>
  </sheetData>
  <mergeCells count="3">
    <mergeCell ref="A17:E17"/>
    <mergeCell ref="A18:E18"/>
    <mergeCell ref="A20:E2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costi</vt:lpstr>
      <vt:lpstr>ricavi</vt:lpstr>
      <vt:lpstr>Totali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Galimberti</dc:creator>
  <cp:lastModifiedBy>silvia galimberti</cp:lastModifiedBy>
  <dcterms:created xsi:type="dcterms:W3CDTF">2022-02-20T09:37:09Z</dcterms:created>
  <dcterms:modified xsi:type="dcterms:W3CDTF">2022-05-15T11:33:02Z</dcterms:modified>
</cp:coreProperties>
</file>